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mon\Documents\Žilinská Deviatka\"/>
    </mc:Choice>
  </mc:AlternateContent>
  <xr:revisionPtr revIDLastSave="0" documentId="13_ncr:1_{6150C89A-8396-47BA-AF57-FB1185AEF129}" xr6:coauthVersionLast="47" xr6:coauthVersionMax="47" xr10:uidLastSave="{00000000-0000-0000-0000-000000000000}"/>
  <bookViews>
    <workbookView xWindow="-96" yWindow="-96" windowWidth="23232" windowHeight="12432" xr2:uid="{3101B7F7-B63B-4FCD-83FC-31AAC92D23D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4" i="1"/>
  <c r="N7" i="1"/>
  <c r="N9" i="1"/>
  <c r="N10" i="1"/>
  <c r="N6" i="1"/>
  <c r="N14" i="1"/>
  <c r="N13" i="1"/>
  <c r="N11" i="1"/>
  <c r="N16" i="1"/>
  <c r="N18" i="1"/>
  <c r="N17" i="1"/>
  <c r="N15" i="1"/>
  <c r="N12" i="1"/>
  <c r="N19" i="1"/>
  <c r="N20" i="1"/>
  <c r="N21" i="1"/>
  <c r="N24" i="1"/>
  <c r="N23" i="1"/>
  <c r="N25" i="1"/>
  <c r="N22" i="1"/>
  <c r="N26" i="1"/>
  <c r="N27" i="1"/>
  <c r="N28" i="1"/>
  <c r="N29" i="1"/>
  <c r="N30" i="1"/>
  <c r="N31" i="1"/>
  <c r="N32" i="1"/>
  <c r="N33" i="1"/>
  <c r="N34" i="1"/>
  <c r="N5" i="1"/>
  <c r="J22" i="1"/>
  <c r="E22" i="1" s="1"/>
  <c r="P22" i="1"/>
  <c r="Q22" i="1" s="1"/>
  <c r="J23" i="1"/>
  <c r="E23" i="1" s="1"/>
  <c r="P23" i="1"/>
  <c r="Q23" i="1"/>
  <c r="J24" i="1"/>
  <c r="E24" i="1" s="1"/>
  <c r="P24" i="1"/>
  <c r="Q24" i="1"/>
  <c r="J25" i="1"/>
  <c r="E25" i="1" s="1"/>
  <c r="P25" i="1"/>
  <c r="Q25" i="1" s="1"/>
  <c r="J26" i="1"/>
  <c r="E26" i="1" s="1"/>
  <c r="P26" i="1"/>
  <c r="Q26" i="1"/>
  <c r="J27" i="1"/>
  <c r="E27" i="1" s="1"/>
  <c r="P27" i="1"/>
  <c r="Q27" i="1" s="1"/>
  <c r="J28" i="1"/>
  <c r="E28" i="1" s="1"/>
  <c r="P28" i="1"/>
  <c r="Q28" i="1" s="1"/>
  <c r="J29" i="1"/>
  <c r="E29" i="1" s="1"/>
  <c r="P29" i="1"/>
  <c r="Q29" i="1" s="1"/>
  <c r="Q30" i="1"/>
  <c r="Q31" i="1"/>
  <c r="Q32" i="1"/>
  <c r="Q33" i="1"/>
  <c r="Q34" i="1"/>
  <c r="J5" i="1"/>
  <c r="E5" i="1" s="1"/>
  <c r="J13" i="1"/>
  <c r="E13" i="1" s="1"/>
  <c r="J16" i="1"/>
  <c r="E16" i="1" s="1"/>
  <c r="J8" i="1"/>
  <c r="E8" i="1" s="1"/>
  <c r="J11" i="1"/>
  <c r="E11" i="1" s="1"/>
  <c r="J7" i="1"/>
  <c r="E7" i="1" s="1"/>
  <c r="J9" i="1"/>
  <c r="E9" i="1" s="1"/>
  <c r="J15" i="1"/>
  <c r="E15" i="1" s="1"/>
  <c r="J10" i="1"/>
  <c r="E10" i="1" s="1"/>
  <c r="J21" i="1"/>
  <c r="E21" i="1" s="1"/>
  <c r="J6" i="1"/>
  <c r="E6" i="1" s="1"/>
  <c r="J14" i="1"/>
  <c r="E14" i="1" s="1"/>
  <c r="J18" i="1"/>
  <c r="E18" i="1" s="1"/>
  <c r="J19" i="1"/>
  <c r="E19" i="1" s="1"/>
  <c r="J17" i="1"/>
  <c r="E17" i="1" s="1"/>
  <c r="J12" i="1"/>
  <c r="E12" i="1" s="1"/>
  <c r="J20" i="1"/>
  <c r="E20" i="1" s="1"/>
  <c r="J30" i="1"/>
  <c r="E30" i="1" s="1"/>
  <c r="J31" i="1"/>
  <c r="J32" i="1"/>
  <c r="J33" i="1"/>
  <c r="J34" i="1"/>
  <c r="J4" i="1"/>
  <c r="E4" i="1" s="1"/>
  <c r="P7" i="1"/>
  <c r="Q7" i="1" s="1"/>
  <c r="P18" i="1"/>
  <c r="Q18" i="1" s="1"/>
  <c r="P13" i="1"/>
  <c r="Q13" i="1" s="1"/>
  <c r="P19" i="1"/>
  <c r="Q19" i="1" s="1"/>
  <c r="P8" i="1"/>
  <c r="Q8" i="1" s="1"/>
  <c r="P20" i="1"/>
  <c r="Q20" i="1" s="1"/>
  <c r="P4" i="1"/>
  <c r="Q4" i="1" s="1"/>
  <c r="P9" i="1"/>
  <c r="Q9" i="1" s="1"/>
  <c r="P17" i="1"/>
  <c r="Q17" i="1" s="1"/>
  <c r="P5" i="1"/>
  <c r="Q5" i="1" s="1"/>
  <c r="P11" i="1"/>
  <c r="Q11" i="1" s="1"/>
  <c r="P16" i="1"/>
  <c r="Q16" i="1" s="1"/>
  <c r="P12" i="1"/>
  <c r="Q12" i="1" s="1"/>
  <c r="P15" i="1"/>
  <c r="Q15" i="1" s="1"/>
  <c r="P21" i="1"/>
  <c r="Q21" i="1" s="1"/>
  <c r="P6" i="1"/>
  <c r="Q6" i="1" s="1"/>
  <c r="P14" i="1"/>
  <c r="Q14" i="1" s="1"/>
  <c r="P30" i="1"/>
  <c r="P31" i="1"/>
  <c r="P32" i="1"/>
  <c r="P33" i="1"/>
  <c r="P34" i="1"/>
  <c r="P10" i="1"/>
  <c r="Q10" i="1" s="1"/>
  <c r="E31" i="1"/>
  <c r="E32" i="1"/>
  <c r="E33" i="1"/>
  <c r="E34" i="1"/>
</calcChain>
</file>

<file path=xl/sharedStrings.xml><?xml version="1.0" encoding="utf-8"?>
<sst xmlns="http://schemas.openxmlformats.org/spreadsheetml/2006/main" count="52" uniqueCount="46">
  <si>
    <t>Kvalifikácia</t>
  </si>
  <si>
    <t>Semifinále</t>
  </si>
  <si>
    <t>Finále</t>
  </si>
  <si>
    <t>Meno</t>
  </si>
  <si>
    <t>hdc.</t>
  </si>
  <si>
    <t>Prenos</t>
  </si>
  <si>
    <t>1.hra</t>
  </si>
  <si>
    <t>2.hra</t>
  </si>
  <si>
    <t>3.hra</t>
  </si>
  <si>
    <t>4.hra</t>
  </si>
  <si>
    <t>Celkom</t>
  </si>
  <si>
    <t>5.hra</t>
  </si>
  <si>
    <t>6.hra</t>
  </si>
  <si>
    <t>7.hra</t>
  </si>
  <si>
    <t>Súčet</t>
  </si>
  <si>
    <t>Priemer</t>
  </si>
  <si>
    <t>Mikuláš Bikár</t>
  </si>
  <si>
    <t>Marek Petras</t>
  </si>
  <si>
    <t>Erik Holúbek</t>
  </si>
  <si>
    <t>Martin Gavenda</t>
  </si>
  <si>
    <t>Silvester Košík</t>
  </si>
  <si>
    <t>Peter Hodas</t>
  </si>
  <si>
    <t>Igor Belák</t>
  </si>
  <si>
    <t>kat.</t>
  </si>
  <si>
    <t>Deviatka  23.  12.  2025</t>
  </si>
  <si>
    <t>Marek Hajdučák</t>
  </si>
  <si>
    <t>Miroslava Chovanculiaková</t>
  </si>
  <si>
    <t>Juraj Chocholáček</t>
  </si>
  <si>
    <t>František Podhorský</t>
  </si>
  <si>
    <t>Tomáš Hajdučák</t>
  </si>
  <si>
    <t>Patrik Kubus</t>
  </si>
  <si>
    <t>Vladimír Šimurda</t>
  </si>
  <si>
    <t>Karol Palačik</t>
  </si>
  <si>
    <t>Jaroslav Chocholáček</t>
  </si>
  <si>
    <t xml:space="preserve">Lukáš Pospíšil </t>
  </si>
  <si>
    <t>Milan Bazelides</t>
  </si>
  <si>
    <t>Juraj Mičiak</t>
  </si>
  <si>
    <t>Katarína Chocholáčková</t>
  </si>
  <si>
    <t>Peter Bikár</t>
  </si>
  <si>
    <t>Miroslav Ondricha</t>
  </si>
  <si>
    <t>Miroslav Harant</t>
  </si>
  <si>
    <t>Dávid Štefánik</t>
  </si>
  <si>
    <t>Viki Kornienko</t>
  </si>
  <si>
    <t>ž</t>
  </si>
  <si>
    <t>Jakub Igľár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</si>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</sst>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9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rgb="FFCCCCCC"/>
      </patternFill>
    </fill>
    <fill>
      <patternFill patternType="solid">
        <fgColor theme="0" tint="-0.14999847407452621"/>
        <bgColor theme="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/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0" fontId="3" fillId="3" borderId="1" xfId="0" applyFont="1" applyFill="1" applyBorder="1"/>
    <xf numFmtId="0" fontId="1" fillId="3" borderId="1" xfId="0" applyFont="1" applyFill="1" applyBorder="1"/>
    <xf numFmtId="0" fontId="2" fillId="3" borderId="1" xfId="0" applyFont="1" applyFill="1" applyBorder="1"/>
    <xf numFmtId="0" fontId="1" fillId="3" borderId="2" xfId="0" applyFont="1" applyFill="1" applyBorder="1"/>
    <xf numFmtId="0" fontId="1" fillId="3" borderId="5" xfId="0" applyFont="1" applyFill="1" applyBorder="1"/>
    <xf numFmtId="2" fontId="2" fillId="3" borderId="1" xfId="0" applyNumberFormat="1" applyFont="1" applyFill="1" applyBorder="1"/>
    <xf numFmtId="0" fontId="1" fillId="0" borderId="0" xfId="0" applyFont="1"/>
    <xf numFmtId="49" fontId="1" fillId="4" borderId="1" xfId="0" applyNumberFormat="1" applyFont="1" applyFill="1" applyBorder="1"/>
    <xf numFmtId="1" fontId="0" fillId="5" borderId="1" xfId="0" applyNumberFormat="1" applyFill="1" applyBorder="1"/>
    <xf numFmtId="1" fontId="1" fillId="5" borderId="2" xfId="0" applyNumberFormat="1" applyFont="1" applyFill="1" applyBorder="1"/>
    <xf numFmtId="1" fontId="0" fillId="5" borderId="6" xfId="0" applyNumberFormat="1" applyFill="1" applyBorder="1"/>
    <xf numFmtId="1" fontId="4" fillId="5" borderId="5" xfId="0" applyNumberFormat="1" applyFont="1" applyFill="1" applyBorder="1"/>
    <xf numFmtId="1" fontId="4" fillId="5" borderId="2" xfId="0" applyNumberFormat="1" applyFont="1" applyFill="1" applyBorder="1"/>
    <xf numFmtId="1" fontId="4" fillId="5" borderId="7" xfId="0" applyNumberFormat="1" applyFont="1" applyFill="1" applyBorder="1"/>
    <xf numFmtId="1" fontId="2" fillId="5" borderId="7" xfId="0" applyNumberFormat="1" applyFont="1" applyFill="1" applyBorder="1"/>
    <xf numFmtId="2" fontId="2" fillId="5" borderId="1" xfId="0" applyNumberFormat="1" applyFont="1" applyFill="1" applyBorder="1"/>
    <xf numFmtId="49" fontId="1" fillId="6" borderId="1" xfId="0" applyNumberFormat="1" applyFont="1" applyFill="1" applyBorder="1"/>
    <xf numFmtId="1" fontId="0" fillId="5" borderId="7" xfId="0" applyNumberFormat="1" applyFill="1" applyBorder="1"/>
    <xf numFmtId="1" fontId="4" fillId="5" borderId="8" xfId="0" applyNumberFormat="1" applyFont="1" applyFill="1" applyBorder="1"/>
    <xf numFmtId="1" fontId="4" fillId="5" borderId="9" xfId="0" applyNumberFormat="1" applyFont="1" applyFill="1" applyBorder="1"/>
    <xf numFmtId="1" fontId="4" fillId="5" borderId="6" xfId="0" applyNumberFormat="1" applyFont="1" applyFill="1" applyBorder="1"/>
    <xf numFmtId="49" fontId="1" fillId="6" borderId="10" xfId="0" applyNumberFormat="1" applyFont="1" applyFill="1" applyBorder="1"/>
    <xf numFmtId="1" fontId="0" fillId="5" borderId="10" xfId="0" applyNumberFormat="1" applyFill="1" applyBorder="1"/>
    <xf numFmtId="1" fontId="0" fillId="5" borderId="8" xfId="0" applyNumberFormat="1" applyFill="1" applyBorder="1"/>
    <xf numFmtId="2" fontId="2" fillId="5" borderId="11" xfId="0" applyNumberFormat="1" applyFont="1" applyFill="1" applyBorder="1"/>
    <xf numFmtId="1" fontId="0" fillId="5" borderId="2" xfId="0" applyNumberFormat="1" applyFill="1" applyBorder="1"/>
    <xf numFmtId="1" fontId="0" fillId="5" borderId="5" xfId="0" applyNumberFormat="1" applyFill="1" applyBorder="1"/>
    <xf numFmtId="1" fontId="4" fillId="5" borderId="12" xfId="0" applyNumberFormat="1" applyFont="1" applyFill="1" applyBorder="1"/>
    <xf numFmtId="1" fontId="4" fillId="5" borderId="13" xfId="0" applyNumberFormat="1" applyFont="1" applyFill="1" applyBorder="1"/>
    <xf numFmtId="49" fontId="1" fillId="4" borderId="11" xfId="0" applyNumberFormat="1" applyFont="1" applyFill="1" applyBorder="1"/>
    <xf numFmtId="1" fontId="0" fillId="5" borderId="11" xfId="0" applyNumberFormat="1" applyFill="1" applyBorder="1"/>
    <xf numFmtId="1" fontId="4" fillId="5" borderId="1" xfId="0" applyNumberFormat="1" applyFont="1" applyFill="1" applyBorder="1"/>
    <xf numFmtId="1" fontId="4" fillId="5" borderId="14" xfId="0" applyNumberFormat="1" applyFont="1" applyFill="1" applyBorder="1"/>
    <xf numFmtId="1" fontId="1" fillId="5" borderId="9" xfId="0" applyNumberFormat="1" applyFont="1" applyFill="1" applyBorder="1"/>
    <xf numFmtId="1" fontId="0" fillId="5" borderId="15" xfId="0" applyNumberFormat="1" applyFill="1" applyBorder="1"/>
    <xf numFmtId="49" fontId="1" fillId="6" borderId="15" xfId="0" applyNumberFormat="1" applyFont="1" applyFill="1" applyBorder="1"/>
    <xf numFmtId="1" fontId="1" fillId="5" borderId="16" xfId="0" applyNumberFormat="1" applyFont="1" applyFill="1" applyBorder="1"/>
    <xf numFmtId="1" fontId="0" fillId="5" borderId="17" xfId="0" applyNumberFormat="1" applyFill="1" applyBorder="1"/>
    <xf numFmtId="1" fontId="4" fillId="5" borderId="18" xfId="0" applyNumberFormat="1" applyFont="1" applyFill="1" applyBorder="1"/>
    <xf numFmtId="1" fontId="4" fillId="5" borderId="16" xfId="0" applyNumberFormat="1" applyFont="1" applyFill="1" applyBorder="1"/>
    <xf numFmtId="1" fontId="4" fillId="5" borderId="17" xfId="0" applyNumberFormat="1" applyFont="1" applyFill="1" applyBorder="1"/>
    <xf numFmtId="2" fontId="2" fillId="5" borderId="15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" fontId="2" fillId="5" borderId="6" xfId="0" applyNumberFormat="1" applyFont="1" applyFill="1" applyBorder="1"/>
    <xf numFmtId="1" fontId="2" fillId="5" borderId="17" xfId="0" applyNumberFormat="1" applyFont="1" applyFill="1" applyBorder="1"/>
    <xf numFmtId="49" fontId="1" fillId="4" borderId="10" xfId="0" applyNumberFormat="1" applyFont="1" applyFill="1" applyBorder="1"/>
    <xf numFmtId="49" fontId="1" fillId="6" borderId="11" xfId="0" applyNumberFormat="1" applyFont="1" applyFill="1" applyBorder="1"/>
    <xf numFmtId="1" fontId="0" fillId="5" borderId="9" xfId="0" applyNumberFormat="1" applyFill="1" applyBorder="1"/>
    <xf numFmtId="1" fontId="4" fillId="5" borderId="19" xfId="0" applyNumberFormat="1" applyFont="1" applyFill="1" applyBorder="1"/>
  </cellXfs>
  <cellStyles count="1">
    <cellStyle name="Normálna" xfId="0" builtinId="0"/>
  </cellStyles>
  <dxfs count="11">
    <dxf>
      <font>
        <b/>
        <i val="0"/>
        <color theme="3"/>
      </font>
      <fill>
        <patternFill>
          <fgColor theme="2" tint="-0.14996795556505021"/>
        </patternFill>
      </fill>
    </dxf>
    <dxf>
      <font>
        <b/>
        <i val="0"/>
      </font>
      <fill>
        <patternFill>
          <fgColor theme="2" tint="-0.14996795556505021"/>
        </patternFill>
      </fill>
    </dxf>
    <dxf>
      <font>
        <b/>
        <i val="0"/>
        <color rgb="FFC00000"/>
      </font>
      <fill>
        <patternFill>
          <fgColor theme="2" tint="-0.14993743705557422"/>
          <bgColor rgb="FFEAC048"/>
        </patternFill>
      </fill>
    </dxf>
    <dxf>
      <font>
        <b/>
        <i val="0"/>
        <color rgb="FFC00000"/>
      </font>
      <fill>
        <patternFill>
          <fgColor theme="2" tint="-0.14996795556505021"/>
        </patternFill>
      </fill>
    </dxf>
    <dxf>
      <font>
        <b/>
        <i val="0"/>
        <color rgb="FFC00000"/>
      </font>
      <fill>
        <patternFill>
          <fgColor theme="2" tint="-0.14996795556505021"/>
        </patternFill>
      </fill>
    </dxf>
    <dxf>
      <font>
        <b/>
        <i val="0"/>
        <color theme="3"/>
      </font>
      <fill>
        <patternFill>
          <fgColor theme="2" tint="-0.14996795556505021"/>
        </patternFill>
      </fill>
    </dxf>
    <dxf>
      <font>
        <b/>
        <i val="0"/>
      </font>
      <fill>
        <patternFill>
          <fgColor theme="2" tint="-0.14996795556505021"/>
        </patternFill>
      </fill>
    </dxf>
    <dxf>
      <font>
        <b/>
        <i val="0"/>
        <color rgb="FFC00000"/>
      </font>
      <fill>
        <patternFill>
          <fgColor theme="2" tint="-0.14993743705557422"/>
          <bgColor rgb="FFEAC048"/>
        </patternFill>
      </fill>
    </dxf>
    <dxf>
      <font>
        <b/>
        <i val="0"/>
        <color rgb="FFC00000"/>
      </font>
      <fill>
        <patternFill>
          <fgColor theme="2" tint="-0.14996795556505021"/>
        </patternFill>
      </fill>
    </dxf>
    <dxf>
      <font>
        <b/>
        <i val="0"/>
        <color theme="3"/>
      </font>
      <fill>
        <patternFill>
          <fgColor theme="2" tint="-0.14996795556505021"/>
        </patternFill>
      </fill>
    </dxf>
    <dxf>
      <font>
        <b/>
        <i val="0"/>
      </font>
      <fill>
        <patternFill>
          <f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23491-036D-419E-85DD-FF7823544F94}">
  <dimension ref="A1:Q34"/>
  <sheetViews>
    <sheetView tabSelected="1" zoomScale="85" zoomScaleNormal="85" workbookViewId="0">
      <selection activeCell="B4" sqref="B4"/>
    </sheetView>
  </sheetViews>
  <sheetFormatPr defaultRowHeight="14.4" x14ac:dyDescent="0.3"/>
  <cols>
    <col min="1" max="1" width="3" bestFit="1" customWidth="1"/>
    <col min="2" max="2" width="23.77734375" bestFit="1" customWidth="1"/>
    <col min="3" max="3" width="4.21875" bestFit="1" customWidth="1"/>
    <col min="4" max="4" width="4.6640625" bestFit="1" customWidth="1"/>
    <col min="16" max="16" width="16" bestFit="1" customWidth="1"/>
    <col min="17" max="17" width="15.77734375" bestFit="1" customWidth="1"/>
  </cols>
  <sheetData>
    <row r="1" spans="1:17" x14ac:dyDescent="0.3">
      <c r="B1" s="48" t="s">
        <v>24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3">
      <c r="B2" s="1"/>
      <c r="C2" s="4"/>
      <c r="D2" s="49" t="s">
        <v>0</v>
      </c>
      <c r="E2" s="50"/>
      <c r="F2" s="50"/>
      <c r="G2" s="50"/>
      <c r="H2" s="50"/>
      <c r="I2" s="50"/>
      <c r="J2" s="50"/>
      <c r="K2" s="3"/>
      <c r="L2" s="50" t="s">
        <v>1</v>
      </c>
      <c r="M2" s="50"/>
      <c r="N2" s="51"/>
      <c r="O2" s="2" t="s">
        <v>2</v>
      </c>
      <c r="P2" s="4"/>
      <c r="Q2" s="5"/>
    </row>
    <row r="3" spans="1:17" ht="25.2" x14ac:dyDescent="0.5">
      <c r="B3" s="6" t="s">
        <v>3</v>
      </c>
      <c r="C3" s="8" t="s">
        <v>23</v>
      </c>
      <c r="D3" s="7" t="s">
        <v>4</v>
      </c>
      <c r="E3" s="7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9" t="s">
        <v>10</v>
      </c>
      <c r="K3" s="7" t="s">
        <v>5</v>
      </c>
      <c r="L3" s="10" t="s">
        <v>11</v>
      </c>
      <c r="M3" s="7" t="s">
        <v>12</v>
      </c>
      <c r="N3" s="7" t="s">
        <v>10</v>
      </c>
      <c r="O3" s="7" t="s">
        <v>13</v>
      </c>
      <c r="P3" s="7" t="s">
        <v>14</v>
      </c>
      <c r="Q3" s="11" t="s">
        <v>15</v>
      </c>
    </row>
    <row r="4" spans="1:17" x14ac:dyDescent="0.3">
      <c r="A4" s="12">
        <v>1</v>
      </c>
      <c r="B4" s="13" t="s">
        <v>30</v>
      </c>
      <c r="C4" s="22"/>
      <c r="D4" s="14"/>
      <c r="E4" s="14">
        <f>J4*0.5</f>
        <v>499.5</v>
      </c>
      <c r="F4" s="14">
        <v>266</v>
      </c>
      <c r="G4" s="14">
        <v>244</v>
      </c>
      <c r="H4" s="14">
        <v>248</v>
      </c>
      <c r="I4" s="14">
        <v>241</v>
      </c>
      <c r="J4" s="15">
        <f>SUM(F4:I4) + D4*4</f>
        <v>999</v>
      </c>
      <c r="K4" s="16">
        <v>499.5</v>
      </c>
      <c r="L4" s="32">
        <v>249</v>
      </c>
      <c r="M4" s="18">
        <v>220</v>
      </c>
      <c r="N4" s="18">
        <f>SUM(K4:M4) + COUNT(L4:M4) * D4</f>
        <v>968.5</v>
      </c>
      <c r="O4" s="19">
        <v>245</v>
      </c>
      <c r="P4" s="20">
        <f>SUM(F4:I4,L4:M4,O4) + COUNT(L4:M4,F4:I4,O4) * D4</f>
        <v>1713</v>
      </c>
      <c r="Q4" s="21">
        <f>P4/COUNT(L4:M4,F4:I4,O4)</f>
        <v>244.71428571428572</v>
      </c>
    </row>
    <row r="5" spans="1:17" x14ac:dyDescent="0.3">
      <c r="A5" s="12">
        <v>2</v>
      </c>
      <c r="B5" s="13" t="s">
        <v>16</v>
      </c>
      <c r="C5" s="22"/>
      <c r="D5" s="14"/>
      <c r="E5" s="14">
        <f>J5*0.5</f>
        <v>545.5</v>
      </c>
      <c r="F5" s="14">
        <v>263</v>
      </c>
      <c r="G5" s="14">
        <v>264</v>
      </c>
      <c r="H5" s="14">
        <v>290</v>
      </c>
      <c r="I5" s="14">
        <v>274</v>
      </c>
      <c r="J5" s="15">
        <f>SUM(F5:I5) + D5*4</f>
        <v>1091</v>
      </c>
      <c r="K5" s="23">
        <v>545.5</v>
      </c>
      <c r="L5" s="29">
        <v>300</v>
      </c>
      <c r="M5" s="56">
        <v>221</v>
      </c>
      <c r="N5" s="18">
        <f>SUM(K5:M5) + COUNT(L5:M5) * D5</f>
        <v>1066.5</v>
      </c>
      <c r="O5" s="23">
        <v>234</v>
      </c>
      <c r="P5" s="20">
        <f>SUM(F5:I5,L5:M5,O5) + COUNT(L5:M5,F5:I5,O5) * D5</f>
        <v>1846</v>
      </c>
      <c r="Q5" s="21">
        <f>P5/COUNT(L5:M5,F5:I5,O5)</f>
        <v>263.71428571428572</v>
      </c>
    </row>
    <row r="6" spans="1:17" x14ac:dyDescent="0.3">
      <c r="A6" s="12">
        <v>3</v>
      </c>
      <c r="B6" s="22" t="s">
        <v>41</v>
      </c>
      <c r="C6" s="22"/>
      <c r="D6" s="14"/>
      <c r="E6" s="14">
        <f>J6*0.5</f>
        <v>425</v>
      </c>
      <c r="F6" s="14">
        <v>199</v>
      </c>
      <c r="G6" s="14">
        <v>231</v>
      </c>
      <c r="H6" s="14">
        <v>230</v>
      </c>
      <c r="I6" s="14">
        <v>190</v>
      </c>
      <c r="J6" s="15">
        <f>SUM(F6:I6) + D6*4</f>
        <v>850</v>
      </c>
      <c r="K6" s="23">
        <v>425</v>
      </c>
      <c r="L6" s="17">
        <v>240</v>
      </c>
      <c r="M6" s="18">
        <v>249</v>
      </c>
      <c r="N6" s="18">
        <f>SUM(K6:M6) + COUNT(L6:M6) * D6</f>
        <v>914</v>
      </c>
      <c r="O6" s="19">
        <v>232</v>
      </c>
      <c r="P6" s="20">
        <f>SUM(F6:I6,L6:M6,O6) + COUNT(L6:M6,F6:I6,O6) * D6</f>
        <v>1571</v>
      </c>
      <c r="Q6" s="21">
        <f>P6/COUNT(L6:M6,F6:I6,O6)</f>
        <v>224.42857142857142</v>
      </c>
    </row>
    <row r="7" spans="1:17" x14ac:dyDescent="0.3">
      <c r="A7" s="12">
        <v>4</v>
      </c>
      <c r="B7" s="22" t="s">
        <v>26</v>
      </c>
      <c r="C7" s="22" t="s">
        <v>43</v>
      </c>
      <c r="D7" s="14">
        <v>8</v>
      </c>
      <c r="E7" s="14">
        <f>J7*0.5</f>
        <v>415.5</v>
      </c>
      <c r="F7" s="14">
        <v>215</v>
      </c>
      <c r="G7" s="14">
        <v>179</v>
      </c>
      <c r="H7" s="14">
        <v>197</v>
      </c>
      <c r="I7" s="14">
        <v>208</v>
      </c>
      <c r="J7" s="15">
        <f>SUM(F7:I7) + D7*4</f>
        <v>831</v>
      </c>
      <c r="K7" s="23">
        <v>415.5</v>
      </c>
      <c r="L7" s="24">
        <v>266</v>
      </c>
      <c r="M7" s="25">
        <v>205</v>
      </c>
      <c r="N7" s="18">
        <f>SUM(K7:M7) + COUNT(L7:M7) * D7</f>
        <v>902.5</v>
      </c>
      <c r="O7" s="26">
        <v>231</v>
      </c>
      <c r="P7" s="20">
        <f>SUM(F7:I7,L7:M7,O7) + COUNT(L7:M7,F7:I7,O7) * D7</f>
        <v>1557</v>
      </c>
      <c r="Q7" s="21">
        <f>P7/COUNT(L7:M7,F7:I7,O7)</f>
        <v>222.42857142857142</v>
      </c>
    </row>
    <row r="8" spans="1:17" x14ac:dyDescent="0.3">
      <c r="A8" s="12">
        <v>5</v>
      </c>
      <c r="B8" s="22" t="s">
        <v>17</v>
      </c>
      <c r="C8" s="22"/>
      <c r="D8" s="14"/>
      <c r="E8" s="14">
        <f>J8*0.5</f>
        <v>506</v>
      </c>
      <c r="F8" s="14">
        <v>236</v>
      </c>
      <c r="G8" s="14">
        <v>256</v>
      </c>
      <c r="H8" s="14">
        <v>300</v>
      </c>
      <c r="I8" s="14">
        <v>220</v>
      </c>
      <c r="J8" s="15">
        <f>SUM(F8:I8) + D8*4</f>
        <v>1012</v>
      </c>
      <c r="K8" s="23">
        <v>506</v>
      </c>
      <c r="L8" s="32">
        <v>264</v>
      </c>
      <c r="M8" s="18">
        <v>276</v>
      </c>
      <c r="N8" s="18">
        <f>SUM(K8:M8) + COUNT(L8:M8) * D8</f>
        <v>1046</v>
      </c>
      <c r="O8" s="19">
        <v>229</v>
      </c>
      <c r="P8" s="20">
        <f>SUM(F8:I8,L8:M8,O8) + COUNT(L8:M8,F8:I8,O8) * D8</f>
        <v>1781</v>
      </c>
      <c r="Q8" s="21">
        <f>P8/COUNT(L8:M8,F8:I8,O8)</f>
        <v>254.42857142857142</v>
      </c>
    </row>
    <row r="9" spans="1:17" ht="15" thickBot="1" x14ac:dyDescent="0.35">
      <c r="A9" s="12">
        <v>6</v>
      </c>
      <c r="B9" s="22" t="s">
        <v>32</v>
      </c>
      <c r="C9" s="22"/>
      <c r="D9" s="14">
        <v>4</v>
      </c>
      <c r="E9" s="14">
        <f>J9*0.5</f>
        <v>457.5</v>
      </c>
      <c r="F9" s="14">
        <v>218</v>
      </c>
      <c r="G9" s="14">
        <v>188</v>
      </c>
      <c r="H9" s="14">
        <v>227</v>
      </c>
      <c r="I9" s="14">
        <v>266</v>
      </c>
      <c r="J9" s="15">
        <f>SUM(F9:I9) + D9*4</f>
        <v>915</v>
      </c>
      <c r="K9" s="43">
        <v>457.5</v>
      </c>
      <c r="L9" s="44">
        <v>221</v>
      </c>
      <c r="M9" s="45">
        <v>230</v>
      </c>
      <c r="N9" s="57">
        <f>SUM(K9:M9) + COUNT(L9:M9) * D9</f>
        <v>916.5</v>
      </c>
      <c r="O9" s="46">
        <v>211</v>
      </c>
      <c r="P9" s="20">
        <f>SUM(F9:I9,L9:M9,O9) + COUNT(L9:M9,F9:I9,O9) * D9</f>
        <v>1589</v>
      </c>
      <c r="Q9" s="21">
        <f>P9/COUNT(L9:M9,F9:I9,O9)</f>
        <v>227</v>
      </c>
    </row>
    <row r="10" spans="1:17" x14ac:dyDescent="0.3">
      <c r="A10" s="12">
        <v>7</v>
      </c>
      <c r="B10" s="54" t="s">
        <v>25</v>
      </c>
      <c r="C10" s="54"/>
      <c r="D10" s="28"/>
      <c r="E10" s="14">
        <f>J10*0.5</f>
        <v>448</v>
      </c>
      <c r="F10" s="28">
        <v>212</v>
      </c>
      <c r="G10" s="28">
        <v>237</v>
      </c>
      <c r="H10" s="28">
        <v>196</v>
      </c>
      <c r="I10" s="28">
        <v>251</v>
      </c>
      <c r="J10" s="15">
        <f>SUM(F10:I10) + D10*4</f>
        <v>896</v>
      </c>
      <c r="K10" s="16">
        <v>448</v>
      </c>
      <c r="L10" s="24">
        <v>220</v>
      </c>
      <c r="M10" s="25">
        <v>192</v>
      </c>
      <c r="N10" s="25">
        <f>SUM(K10:M10) + COUNT(L10:M10) * D10</f>
        <v>860</v>
      </c>
      <c r="O10" s="26"/>
      <c r="P10" s="20">
        <f>SUM(F10:I10,L10:M10,O10) + COUNT(L10:M10,F10:I10,O10) * D10</f>
        <v>1308</v>
      </c>
      <c r="Q10" s="21">
        <f>P10/COUNT(L10:M10,F10:I10,O10)</f>
        <v>218</v>
      </c>
    </row>
    <row r="11" spans="1:17" x14ac:dyDescent="0.3">
      <c r="A11" s="12">
        <v>8</v>
      </c>
      <c r="B11" s="13" t="s">
        <v>21</v>
      </c>
      <c r="C11" s="13"/>
      <c r="D11" s="14">
        <v>4</v>
      </c>
      <c r="E11" s="14">
        <f>J11*0.5</f>
        <v>447</v>
      </c>
      <c r="F11" s="14">
        <v>232</v>
      </c>
      <c r="G11" s="14">
        <v>192</v>
      </c>
      <c r="H11" s="14">
        <v>228</v>
      </c>
      <c r="I11" s="14">
        <v>226</v>
      </c>
      <c r="J11" s="15">
        <f>SUM(F11:I11) + D11*4</f>
        <v>894</v>
      </c>
      <c r="K11" s="23">
        <v>447</v>
      </c>
      <c r="L11" s="17">
        <v>146</v>
      </c>
      <c r="M11" s="18">
        <v>246</v>
      </c>
      <c r="N11" s="18">
        <f>SUM(K11:M11) + COUNT(L11:M11) * D11</f>
        <v>847</v>
      </c>
      <c r="O11" s="19"/>
      <c r="P11" s="20">
        <f>SUM(F11:I11,L11:M11,O11) + COUNT(L11:M11,F11:I11,O11) * D11</f>
        <v>1294</v>
      </c>
      <c r="Q11" s="21">
        <f>P11/COUNT(L11:M11,F11:I11,O11)</f>
        <v>215.66666666666666</v>
      </c>
    </row>
    <row r="12" spans="1:17" x14ac:dyDescent="0.3">
      <c r="A12" s="12">
        <v>9</v>
      </c>
      <c r="B12" s="13" t="s">
        <v>39</v>
      </c>
      <c r="C12" s="13"/>
      <c r="D12" s="14">
        <v>4</v>
      </c>
      <c r="E12" s="14">
        <f>J12*0.5</f>
        <v>364.5</v>
      </c>
      <c r="F12" s="14">
        <v>156</v>
      </c>
      <c r="G12" s="14">
        <v>213</v>
      </c>
      <c r="H12" s="14">
        <v>148</v>
      </c>
      <c r="I12" s="14">
        <v>196</v>
      </c>
      <c r="J12" s="15">
        <f>SUM(F12:I12) + D12*4</f>
        <v>729</v>
      </c>
      <c r="K12" s="23">
        <v>364.5</v>
      </c>
      <c r="L12" s="17">
        <v>201</v>
      </c>
      <c r="M12" s="18">
        <v>262</v>
      </c>
      <c r="N12" s="18">
        <f>SUM(K12:M12) + COUNT(L12:M12) * D12</f>
        <v>835.5</v>
      </c>
      <c r="O12" s="19"/>
      <c r="P12" s="20">
        <f>SUM(F12:I12,L12:M12,O12) + COUNT(L12:M12,F12:I12,O12) * D12</f>
        <v>1200</v>
      </c>
      <c r="Q12" s="21">
        <f>P12/COUNT(L12:M12,F12:I12,O12)</f>
        <v>200</v>
      </c>
    </row>
    <row r="13" spans="1:17" x14ac:dyDescent="0.3">
      <c r="A13" s="12">
        <v>10</v>
      </c>
      <c r="B13" s="22" t="s">
        <v>20</v>
      </c>
      <c r="C13" s="27"/>
      <c r="D13" s="14"/>
      <c r="E13" s="14">
        <f>J13*0.5</f>
        <v>462</v>
      </c>
      <c r="F13" s="14">
        <v>246</v>
      </c>
      <c r="G13" s="14">
        <v>234</v>
      </c>
      <c r="H13" s="14">
        <v>240</v>
      </c>
      <c r="I13" s="14">
        <v>204</v>
      </c>
      <c r="J13" s="15">
        <f>SUM(F13:I13) + D13*4</f>
        <v>924</v>
      </c>
      <c r="K13" s="23">
        <v>462</v>
      </c>
      <c r="L13" s="24">
        <v>151</v>
      </c>
      <c r="M13" s="25">
        <v>206</v>
      </c>
      <c r="N13" s="18">
        <f>SUM(K13:M13) + COUNT(L13:M13) * D13</f>
        <v>819</v>
      </c>
      <c r="O13" s="19"/>
      <c r="P13" s="20">
        <f>SUM(F13:I13,L13:M13,O13) + COUNT(L13:M13,F13:I13,O13) * D13</f>
        <v>1281</v>
      </c>
      <c r="Q13" s="21">
        <f>P13/COUNT(L13:M13,F13:I13,O13)</f>
        <v>213.5</v>
      </c>
    </row>
    <row r="14" spans="1:17" x14ac:dyDescent="0.3">
      <c r="A14" s="12">
        <v>11</v>
      </c>
      <c r="B14" s="22" t="s">
        <v>42</v>
      </c>
      <c r="C14" s="22" t="s">
        <v>43</v>
      </c>
      <c r="D14" s="14">
        <v>8</v>
      </c>
      <c r="E14" s="14">
        <f>J14*0.5</f>
        <v>415</v>
      </c>
      <c r="F14" s="14">
        <v>176</v>
      </c>
      <c r="G14" s="14">
        <v>202</v>
      </c>
      <c r="H14" s="14">
        <v>257</v>
      </c>
      <c r="I14" s="14">
        <v>163</v>
      </c>
      <c r="J14" s="15">
        <f>SUM(F14:I14) + D14*4</f>
        <v>830</v>
      </c>
      <c r="K14" s="23">
        <v>415</v>
      </c>
      <c r="L14" s="17">
        <v>208</v>
      </c>
      <c r="M14" s="18">
        <v>158</v>
      </c>
      <c r="N14" s="18">
        <f>SUM(K14:M14) + COUNT(L14:M14) * D14</f>
        <v>797</v>
      </c>
      <c r="O14" s="19"/>
      <c r="P14" s="20">
        <f>SUM(F14:I14,L14:M14,O14) + COUNT(L14:M14,F14:I14,O14) * D14</f>
        <v>1212</v>
      </c>
      <c r="Q14" s="21">
        <f>P14/COUNT(L14:M14,F14:I14,O14)</f>
        <v>202</v>
      </c>
    </row>
    <row r="15" spans="1:17" x14ac:dyDescent="0.3">
      <c r="A15" s="12">
        <v>12</v>
      </c>
      <c r="B15" s="22" t="s">
        <v>38</v>
      </c>
      <c r="C15" s="22"/>
      <c r="D15" s="14">
        <v>8</v>
      </c>
      <c r="E15" s="14">
        <f>J15*0.5</f>
        <v>367.5</v>
      </c>
      <c r="F15" s="14">
        <v>214</v>
      </c>
      <c r="G15" s="14">
        <v>164</v>
      </c>
      <c r="H15" s="14">
        <v>162</v>
      </c>
      <c r="I15" s="14">
        <v>163</v>
      </c>
      <c r="J15" s="15">
        <f>SUM(F15:I15) + D15*4</f>
        <v>735</v>
      </c>
      <c r="K15" s="23">
        <v>367.5</v>
      </c>
      <c r="L15" s="17">
        <v>188</v>
      </c>
      <c r="M15" s="18">
        <v>220</v>
      </c>
      <c r="N15" s="18">
        <f>SUM(K15:M15) + COUNT(L15:M15) * D15</f>
        <v>791.5</v>
      </c>
      <c r="O15" s="19"/>
      <c r="P15" s="20">
        <f>SUM(F15:I15,L15:M15,O15) + COUNT(L15:M15,F15:I15,O15) * D15</f>
        <v>1159</v>
      </c>
      <c r="Q15" s="21">
        <f>P15/COUNT(L15:M15,F15:I15,O15)</f>
        <v>193.16666666666666</v>
      </c>
    </row>
    <row r="16" spans="1:17" x14ac:dyDescent="0.3">
      <c r="A16" s="12">
        <v>13</v>
      </c>
      <c r="B16" s="22" t="s">
        <v>35</v>
      </c>
      <c r="C16" s="27"/>
      <c r="D16" s="14"/>
      <c r="E16" s="14">
        <f>J16*0.5</f>
        <v>390.5</v>
      </c>
      <c r="F16" s="14">
        <v>243</v>
      </c>
      <c r="G16" s="14">
        <v>208</v>
      </c>
      <c r="H16" s="14">
        <v>172</v>
      </c>
      <c r="I16" s="14">
        <v>158</v>
      </c>
      <c r="J16" s="15">
        <f>SUM(F16:I16) + D16*4</f>
        <v>781</v>
      </c>
      <c r="K16" s="23">
        <v>390.5</v>
      </c>
      <c r="L16" s="24">
        <v>220</v>
      </c>
      <c r="M16" s="25">
        <v>156</v>
      </c>
      <c r="N16" s="18">
        <f>SUM(K16:M16) + COUNT(L16:M16) * D16</f>
        <v>766.5</v>
      </c>
      <c r="O16" s="26"/>
      <c r="P16" s="20">
        <f>SUM(F16:I16,L16:M16,O16) + COUNT(L16:M16,F16:I16,O16) * D16</f>
        <v>1157</v>
      </c>
      <c r="Q16" s="21">
        <f>P16/COUNT(L16:M16,F16:I16,O16)</f>
        <v>192.83333333333334</v>
      </c>
    </row>
    <row r="17" spans="1:17" x14ac:dyDescent="0.3">
      <c r="A17" s="12">
        <v>14</v>
      </c>
      <c r="B17" s="22" t="s">
        <v>34</v>
      </c>
      <c r="C17" s="22"/>
      <c r="D17" s="14"/>
      <c r="E17" s="14">
        <f>J17*0.5</f>
        <v>407.5</v>
      </c>
      <c r="F17" s="14">
        <v>168</v>
      </c>
      <c r="G17" s="14">
        <v>219</v>
      </c>
      <c r="H17" s="14">
        <v>232</v>
      </c>
      <c r="I17" s="14">
        <v>196</v>
      </c>
      <c r="J17" s="15">
        <f>SUM(F17:I17) + D17*4</f>
        <v>815</v>
      </c>
      <c r="K17" s="23">
        <v>407.5</v>
      </c>
      <c r="L17" s="17">
        <v>201</v>
      </c>
      <c r="M17" s="18">
        <v>150</v>
      </c>
      <c r="N17" s="18">
        <f>SUM(K17:M17) + COUNT(L17:M17) * D17</f>
        <v>758.5</v>
      </c>
      <c r="O17" s="19"/>
      <c r="P17" s="20">
        <f>SUM(F17:I17,L17:M17,O17) + COUNT(L17:M17,F17:I17,O17) * D17</f>
        <v>1166</v>
      </c>
      <c r="Q17" s="21">
        <f>P17/COUNT(L17:M17,F17:I17,O17)</f>
        <v>194.33333333333334</v>
      </c>
    </row>
    <row r="18" spans="1:17" x14ac:dyDescent="0.3">
      <c r="A18" s="12">
        <v>15</v>
      </c>
      <c r="B18" s="13" t="s">
        <v>27</v>
      </c>
      <c r="C18" s="13"/>
      <c r="D18" s="14">
        <v>8</v>
      </c>
      <c r="E18" s="14">
        <f>J18*0.5</f>
        <v>383</v>
      </c>
      <c r="F18" s="14">
        <v>163</v>
      </c>
      <c r="G18" s="14">
        <v>225</v>
      </c>
      <c r="H18" s="14">
        <v>190</v>
      </c>
      <c r="I18" s="14">
        <v>156</v>
      </c>
      <c r="J18" s="15">
        <f>SUM(F18:I18) + D18*4</f>
        <v>766</v>
      </c>
      <c r="K18" s="23">
        <v>383</v>
      </c>
      <c r="L18" s="33">
        <v>187</v>
      </c>
      <c r="M18" s="34">
        <v>165</v>
      </c>
      <c r="N18" s="18">
        <f>SUM(K18:M18) + COUNT(L18:M18) * D18</f>
        <v>751</v>
      </c>
      <c r="O18" s="19"/>
      <c r="P18" s="20">
        <f>SUM(F18:I18,L18:M18,O18) + COUNT(L18:M18,F18:I18,O18) * D18</f>
        <v>1134</v>
      </c>
      <c r="Q18" s="21">
        <f>P18/COUNT(L18:M18,F18:I18,O18)</f>
        <v>189</v>
      </c>
    </row>
    <row r="19" spans="1:17" x14ac:dyDescent="0.3">
      <c r="A19" s="12">
        <v>16</v>
      </c>
      <c r="B19" s="55" t="s">
        <v>28</v>
      </c>
      <c r="C19" s="22"/>
      <c r="D19" s="36"/>
      <c r="E19" s="14">
        <f>J19*0.5</f>
        <v>384</v>
      </c>
      <c r="F19" s="36">
        <v>169</v>
      </c>
      <c r="G19" s="36">
        <v>239</v>
      </c>
      <c r="H19" s="36">
        <v>198</v>
      </c>
      <c r="I19" s="36">
        <v>162</v>
      </c>
      <c r="J19" s="15">
        <f>SUM(F19:I19) + D19*4</f>
        <v>768</v>
      </c>
      <c r="K19" s="23">
        <v>384</v>
      </c>
      <c r="L19" s="17">
        <v>199</v>
      </c>
      <c r="M19" s="18">
        <v>164</v>
      </c>
      <c r="N19" s="18">
        <f>SUM(K19:M19) + COUNT(L19:M19) * D19</f>
        <v>747</v>
      </c>
      <c r="O19" s="19"/>
      <c r="P19" s="20">
        <f>SUM(F19:I19,L19:M19,O19) + COUNT(L19:M19,F19:I19,O19) * D19</f>
        <v>1131</v>
      </c>
      <c r="Q19" s="21">
        <f>P19/COUNT(L19:M19,F19:I19,O19)</f>
        <v>188.5</v>
      </c>
    </row>
    <row r="20" spans="1:17" x14ac:dyDescent="0.3">
      <c r="A20" s="12">
        <v>17</v>
      </c>
      <c r="B20" s="13" t="s">
        <v>18</v>
      </c>
      <c r="C20" s="22"/>
      <c r="D20" s="14"/>
      <c r="E20" s="14">
        <f>J20*0.5</f>
        <v>396</v>
      </c>
      <c r="F20" s="14">
        <v>130</v>
      </c>
      <c r="G20" s="14">
        <v>278</v>
      </c>
      <c r="H20" s="14">
        <v>160</v>
      </c>
      <c r="I20" s="14">
        <v>224</v>
      </c>
      <c r="J20" s="15">
        <f>SUM(F20:I20) + D20*4</f>
        <v>792</v>
      </c>
      <c r="K20" s="16">
        <v>396</v>
      </c>
      <c r="L20" s="17">
        <v>156</v>
      </c>
      <c r="M20" s="31">
        <v>178</v>
      </c>
      <c r="N20" s="18">
        <f>SUM(K20:M20) + COUNT(L20:M20) * D20</f>
        <v>730</v>
      </c>
      <c r="O20" s="23"/>
      <c r="P20" s="20">
        <f>SUM(F20:I20,L20:M20,O20) + COUNT(L20:M20,F20:I20,O20) * D20</f>
        <v>1126</v>
      </c>
      <c r="Q20" s="21">
        <f>P20/COUNT(L20:M20,F20:I20,O20)</f>
        <v>187.66666666666666</v>
      </c>
    </row>
    <row r="21" spans="1:17" ht="15" thickBot="1" x14ac:dyDescent="0.35">
      <c r="A21" s="12">
        <v>18</v>
      </c>
      <c r="B21" s="41" t="s">
        <v>40</v>
      </c>
      <c r="C21" s="41" t="s">
        <v>45</v>
      </c>
      <c r="D21" s="40"/>
      <c r="E21" s="40">
        <f>J21*0.5</f>
        <v>377.5</v>
      </c>
      <c r="F21" s="40">
        <v>211</v>
      </c>
      <c r="G21" s="40">
        <v>151</v>
      </c>
      <c r="H21" s="40">
        <v>209</v>
      </c>
      <c r="I21" s="40">
        <v>184</v>
      </c>
      <c r="J21" s="42">
        <f>SUM(F21:I21) + D21*4</f>
        <v>755</v>
      </c>
      <c r="K21" s="43">
        <v>377.5</v>
      </c>
      <c r="L21" s="44">
        <v>151</v>
      </c>
      <c r="M21" s="45">
        <v>164</v>
      </c>
      <c r="N21" s="57">
        <f>SUM(K21:M21) + COUNT(L21:M21) * D21</f>
        <v>692.5</v>
      </c>
      <c r="O21" s="46"/>
      <c r="P21" s="53">
        <f>SUM(F21:I21,L21:M21,O21) + COUNT(L21:M21,F21:I21,O21) * D21</f>
        <v>1070</v>
      </c>
      <c r="Q21" s="47">
        <f>P21/COUNT(L21:M21,F21:I21,O21)</f>
        <v>178.33333333333334</v>
      </c>
    </row>
    <row r="22" spans="1:17" x14ac:dyDescent="0.3">
      <c r="A22" s="12">
        <v>19</v>
      </c>
      <c r="B22" s="35" t="s">
        <v>19</v>
      </c>
      <c r="C22" s="55"/>
      <c r="D22" s="36"/>
      <c r="E22" s="36">
        <f>J22*0.5</f>
        <v>359.5</v>
      </c>
      <c r="F22" s="36">
        <v>168</v>
      </c>
      <c r="G22" s="36">
        <v>138</v>
      </c>
      <c r="H22" s="36">
        <v>185</v>
      </c>
      <c r="I22" s="36">
        <v>228</v>
      </c>
      <c r="J22" s="39">
        <f>SUM(F22:I22) + D22*4</f>
        <v>719</v>
      </c>
      <c r="K22" s="16">
        <v>359.5</v>
      </c>
      <c r="L22" s="24"/>
      <c r="M22" s="56"/>
      <c r="N22" s="25">
        <f>SUM(K22:M22) + COUNT(L22:M22) * D22</f>
        <v>359.5</v>
      </c>
      <c r="O22" s="16"/>
      <c r="P22" s="52">
        <f>SUM(F22:I22,L22:M22,O22) + COUNT(L22:M22,F22:I22,O22) * D22</f>
        <v>719</v>
      </c>
      <c r="Q22" s="30">
        <f>P22/COUNT(L22:M22,F22:I22,O22)</f>
        <v>179.75</v>
      </c>
    </row>
    <row r="23" spans="1:17" x14ac:dyDescent="0.3">
      <c r="A23" s="12">
        <v>20</v>
      </c>
      <c r="B23" s="13" t="s">
        <v>22</v>
      </c>
      <c r="C23" s="22"/>
      <c r="D23" s="14">
        <v>4</v>
      </c>
      <c r="E23" s="14">
        <f>J23*0.5</f>
        <v>356</v>
      </c>
      <c r="F23" s="14">
        <v>161</v>
      </c>
      <c r="G23" s="14">
        <v>156</v>
      </c>
      <c r="H23" s="14">
        <v>202</v>
      </c>
      <c r="I23" s="14">
        <v>177</v>
      </c>
      <c r="J23" s="15">
        <f>SUM(F23:I23) + D23*4</f>
        <v>712</v>
      </c>
      <c r="K23" s="23">
        <v>356</v>
      </c>
      <c r="L23" s="24"/>
      <c r="M23" s="25"/>
      <c r="N23" s="18">
        <f>SUM(K23:M23) + COUNT(L23:M23) * D23</f>
        <v>356</v>
      </c>
      <c r="O23" s="26"/>
      <c r="P23" s="20">
        <f>SUM(F23:I23,L23:M23,O23) + COUNT(L23:M23,F23:I23,O23) * D23</f>
        <v>712</v>
      </c>
      <c r="Q23" s="21">
        <f>P23/COUNT(L23:M23,F23:I23,O23)</f>
        <v>178</v>
      </c>
    </row>
    <row r="24" spans="1:17" x14ac:dyDescent="0.3">
      <c r="A24" s="12">
        <v>21</v>
      </c>
      <c r="B24" s="13" t="s">
        <v>44</v>
      </c>
      <c r="C24" s="13"/>
      <c r="D24" s="14">
        <v>8</v>
      </c>
      <c r="E24" s="14">
        <f>J24*0.5</f>
        <v>351.5</v>
      </c>
      <c r="F24" s="14">
        <v>144</v>
      </c>
      <c r="G24" s="14">
        <v>172</v>
      </c>
      <c r="H24" s="14">
        <v>174</v>
      </c>
      <c r="I24" s="14">
        <v>181</v>
      </c>
      <c r="J24" s="15">
        <f>SUM(F24:I24) + D24*4</f>
        <v>703</v>
      </c>
      <c r="K24" s="16">
        <v>351.5</v>
      </c>
      <c r="L24" s="17"/>
      <c r="M24" s="18"/>
      <c r="N24" s="18">
        <f>SUM(K24:M24) + COUNT(L24:M24) * D24</f>
        <v>351.5</v>
      </c>
      <c r="O24" s="19"/>
      <c r="P24" s="20">
        <f>SUM(F24:I24,L24:M24,O24) + COUNT(L24:M24,F24:I24,O24) * D24</f>
        <v>703</v>
      </c>
      <c r="Q24" s="21">
        <f>P24/COUNT(L24:M24,F24:I24,O24)</f>
        <v>175.75</v>
      </c>
    </row>
    <row r="25" spans="1:17" x14ac:dyDescent="0.3">
      <c r="A25" s="12">
        <v>22</v>
      </c>
      <c r="B25" s="13" t="s">
        <v>33</v>
      </c>
      <c r="C25" s="22"/>
      <c r="D25" s="14">
        <v>8</v>
      </c>
      <c r="E25" s="14">
        <f>J25*0.5</f>
        <v>336</v>
      </c>
      <c r="F25" s="14">
        <v>160</v>
      </c>
      <c r="G25" s="14">
        <v>135</v>
      </c>
      <c r="H25" s="14">
        <v>150</v>
      </c>
      <c r="I25" s="14">
        <v>195</v>
      </c>
      <c r="J25" s="15">
        <f>SUM(F25:I25) + D25*4</f>
        <v>672</v>
      </c>
      <c r="K25" s="23">
        <v>336</v>
      </c>
      <c r="L25" s="24"/>
      <c r="M25" s="25"/>
      <c r="N25" s="18">
        <f>SUM(K25:M25) + COUNT(L25:M25) * D25</f>
        <v>336</v>
      </c>
      <c r="O25" s="19"/>
      <c r="P25" s="20">
        <f>SUM(F25:I25,L25:M25,O25) + COUNT(L25:M25,F25:I25,O25) * D25</f>
        <v>672</v>
      </c>
      <c r="Q25" s="21">
        <f>P25/COUNT(L25:M25,F25:I25,O25)</f>
        <v>168</v>
      </c>
    </row>
    <row r="26" spans="1:17" x14ac:dyDescent="0.3">
      <c r="A26" s="12">
        <v>23</v>
      </c>
      <c r="B26" s="22" t="s">
        <v>37</v>
      </c>
      <c r="C26" s="22" t="s">
        <v>43</v>
      </c>
      <c r="D26" s="14">
        <v>8</v>
      </c>
      <c r="E26" s="14">
        <f>J26*0.5</f>
        <v>316</v>
      </c>
      <c r="F26" s="14">
        <v>132</v>
      </c>
      <c r="G26" s="14">
        <v>154</v>
      </c>
      <c r="H26" s="14">
        <v>168</v>
      </c>
      <c r="I26" s="14">
        <v>146</v>
      </c>
      <c r="J26" s="15">
        <f>SUM(F26:I26) + D26*4</f>
        <v>632</v>
      </c>
      <c r="K26" s="23">
        <v>316</v>
      </c>
      <c r="L26" s="17"/>
      <c r="M26" s="18"/>
      <c r="N26" s="18">
        <f>SUM(K26:M26) + COUNT(L26:M26) * D26</f>
        <v>316</v>
      </c>
      <c r="O26" s="19"/>
      <c r="P26" s="20">
        <f>SUM(F26:I26,L26:M26,O26) + COUNT(L26:M26,F26:I26,O26) * D26</f>
        <v>632</v>
      </c>
      <c r="Q26" s="21">
        <f>P26/COUNT(L26:M26,F26:I26,O26)</f>
        <v>158</v>
      </c>
    </row>
    <row r="27" spans="1:17" x14ac:dyDescent="0.3">
      <c r="A27" s="12">
        <v>24</v>
      </c>
      <c r="B27" s="13" t="s">
        <v>31</v>
      </c>
      <c r="C27" s="22" t="s">
        <v>45</v>
      </c>
      <c r="D27" s="14"/>
      <c r="E27" s="14">
        <f>J27*0.5</f>
        <v>299.5</v>
      </c>
      <c r="F27" s="14">
        <v>218</v>
      </c>
      <c r="G27" s="14">
        <v>115</v>
      </c>
      <c r="H27" s="14">
        <v>132</v>
      </c>
      <c r="I27" s="14">
        <v>134</v>
      </c>
      <c r="J27" s="15">
        <f>SUM(F27:I27) + D27*4</f>
        <v>599</v>
      </c>
      <c r="K27" s="23">
        <v>299.5</v>
      </c>
      <c r="L27" s="24"/>
      <c r="M27" s="25"/>
      <c r="N27" s="18">
        <f>SUM(K27:M27) + COUNT(L27:M27) * D27</f>
        <v>299.5</v>
      </c>
      <c r="O27" s="26"/>
      <c r="P27" s="20">
        <f>SUM(F27:I27,L27:M27,O27) + COUNT(L27:M27,F27:I27,O27) * D27</f>
        <v>599</v>
      </c>
      <c r="Q27" s="21">
        <f>P27/COUNT(L27:M27,F27:I27,O27)</f>
        <v>149.75</v>
      </c>
    </row>
    <row r="28" spans="1:17" x14ac:dyDescent="0.3">
      <c r="A28" s="12">
        <v>25</v>
      </c>
      <c r="B28" s="22" t="s">
        <v>29</v>
      </c>
      <c r="C28" s="22" t="s">
        <v>45</v>
      </c>
      <c r="D28" s="14"/>
      <c r="E28" s="14">
        <f>J28*0.5</f>
        <v>290</v>
      </c>
      <c r="F28" s="14">
        <v>96</v>
      </c>
      <c r="G28" s="14">
        <v>133</v>
      </c>
      <c r="H28" s="14">
        <v>141</v>
      </c>
      <c r="I28" s="14">
        <v>210</v>
      </c>
      <c r="J28" s="15">
        <f>SUM(F28:I28) + D28*4</f>
        <v>580</v>
      </c>
      <c r="K28" s="23">
        <v>290</v>
      </c>
      <c r="L28" s="17"/>
      <c r="M28" s="18"/>
      <c r="N28" s="18">
        <f>SUM(K28:M28) + COUNT(L28:M28) * D28</f>
        <v>290</v>
      </c>
      <c r="O28" s="19"/>
      <c r="P28" s="20">
        <f>SUM(F28:I28,L28:M28,O28) + COUNT(L28:M28,F28:I28,O28) * D28</f>
        <v>580</v>
      </c>
      <c r="Q28" s="21">
        <f>P28/COUNT(L28:M28,F28:I28,O28)</f>
        <v>145</v>
      </c>
    </row>
    <row r="29" spans="1:17" x14ac:dyDescent="0.3">
      <c r="A29" s="12">
        <v>26</v>
      </c>
      <c r="B29" s="13" t="s">
        <v>36</v>
      </c>
      <c r="C29" s="13"/>
      <c r="D29" s="14"/>
      <c r="E29" s="14">
        <f>J29*0.5</f>
        <v>261</v>
      </c>
      <c r="F29" s="14">
        <v>153</v>
      </c>
      <c r="G29" s="14">
        <v>129</v>
      </c>
      <c r="H29" s="14">
        <v>135</v>
      </c>
      <c r="I29" s="14">
        <v>105</v>
      </c>
      <c r="J29" s="15">
        <f>SUM(F29:I29) + D29*4</f>
        <v>522</v>
      </c>
      <c r="K29" s="23">
        <v>261</v>
      </c>
      <c r="L29" s="37"/>
      <c r="M29" s="37"/>
      <c r="N29" s="18">
        <f>SUM(K29:M29) + COUNT(L29:M29) * D29</f>
        <v>261</v>
      </c>
      <c r="O29" s="38"/>
      <c r="P29" s="20">
        <f>SUM(F29:I29,L29:M29,O29) + COUNT(L29:M29,F29:I29,O29) * D29</f>
        <v>522</v>
      </c>
      <c r="Q29" s="21">
        <f>P29/COUNT(L29:M29,F29:I29,O29)</f>
        <v>130.5</v>
      </c>
    </row>
    <row r="30" spans="1:17" x14ac:dyDescent="0.3">
      <c r="A30" s="12">
        <v>27</v>
      </c>
      <c r="B30" s="27"/>
      <c r="C30" s="27"/>
      <c r="D30" s="28"/>
      <c r="E30" s="14">
        <f>J30*0.5</f>
        <v>0</v>
      </c>
      <c r="F30" s="28"/>
      <c r="G30" s="28"/>
      <c r="H30" s="28"/>
      <c r="I30" s="28"/>
      <c r="J30" s="15">
        <f t="shared" ref="J5:J34" si="0">SUM(F30:I30) + D30*4</f>
        <v>0</v>
      </c>
      <c r="K30" s="16"/>
      <c r="L30" s="29"/>
      <c r="M30" s="25"/>
      <c r="N30" s="18">
        <f t="shared" ref="N5:N34" si="1">SUM(K30:M30) + COUNT(L30:M30) * D30</f>
        <v>0</v>
      </c>
      <c r="O30" s="26"/>
      <c r="P30" s="20">
        <f>SUM(F30:I30,L30:M30,O30) + COUNT(L30:M30,F30:I30,O30) * D30</f>
        <v>0</v>
      </c>
      <c r="Q30" s="21" t="e">
        <f>P30/COUNT(L30:M30,F30:I30,O30)</f>
        <v>#DIV/0!</v>
      </c>
    </row>
    <row r="31" spans="1:17" x14ac:dyDescent="0.3">
      <c r="A31" s="12">
        <v>28</v>
      </c>
      <c r="B31" s="13"/>
      <c r="C31" s="22"/>
      <c r="D31" s="14"/>
      <c r="E31" s="14">
        <f>J31*0.5</f>
        <v>0</v>
      </c>
      <c r="F31" s="14"/>
      <c r="G31" s="14"/>
      <c r="H31" s="14"/>
      <c r="I31" s="14"/>
      <c r="J31" s="15">
        <f t="shared" si="0"/>
        <v>0</v>
      </c>
      <c r="K31" s="23"/>
      <c r="L31" s="17"/>
      <c r="M31" s="31"/>
      <c r="N31" s="18">
        <f t="shared" si="1"/>
        <v>0</v>
      </c>
      <c r="O31" s="23"/>
      <c r="P31" s="20">
        <f>SUM(F31:I31,L31:M31,O31) + COUNT(L31:M31,F31:I31,O31) * D31</f>
        <v>0</v>
      </c>
      <c r="Q31" s="21" t="e">
        <f t="shared" ref="Q31:Q34" si="2">P31/COUNT(L31:M31,F31:I31,O31)</f>
        <v>#DIV/0!</v>
      </c>
    </row>
    <row r="32" spans="1:17" x14ac:dyDescent="0.3">
      <c r="A32" s="12">
        <v>29</v>
      </c>
      <c r="B32" s="13"/>
      <c r="C32" s="22"/>
      <c r="D32" s="14"/>
      <c r="E32" s="14">
        <f>J32*0.5</f>
        <v>0</v>
      </c>
      <c r="F32" s="14"/>
      <c r="G32" s="14"/>
      <c r="H32" s="14"/>
      <c r="I32" s="14"/>
      <c r="J32" s="15">
        <f t="shared" si="0"/>
        <v>0</v>
      </c>
      <c r="K32" s="23"/>
      <c r="L32" s="32"/>
      <c r="M32" s="18"/>
      <c r="N32" s="18">
        <f t="shared" si="1"/>
        <v>0</v>
      </c>
      <c r="O32" s="19"/>
      <c r="P32" s="20">
        <f>SUM(F32:I32,L32:M32,O32) + COUNT(L32:M32,F32:I32,O32) * D32</f>
        <v>0</v>
      </c>
      <c r="Q32" s="21" t="e">
        <f t="shared" si="2"/>
        <v>#DIV/0!</v>
      </c>
    </row>
    <row r="33" spans="1:17" x14ac:dyDescent="0.3">
      <c r="A33" s="12">
        <v>30</v>
      </c>
      <c r="B33" s="13"/>
      <c r="C33" s="27"/>
      <c r="D33" s="14"/>
      <c r="E33" s="14">
        <f>J33*0.5</f>
        <v>0</v>
      </c>
      <c r="F33" s="14"/>
      <c r="G33" s="14"/>
      <c r="H33" s="14"/>
      <c r="I33" s="14"/>
      <c r="J33" s="15">
        <f t="shared" si="0"/>
        <v>0</v>
      </c>
      <c r="K33" s="23"/>
      <c r="L33" s="24"/>
      <c r="M33" s="25"/>
      <c r="N33" s="18">
        <f t="shared" si="1"/>
        <v>0</v>
      </c>
      <c r="O33" s="19"/>
      <c r="P33" s="20">
        <f>SUM(F33:I33,L33:M33,O33) + COUNT(L33:M33,F33:I33,O33) * D33</f>
        <v>0</v>
      </c>
      <c r="Q33" s="21" t="e">
        <f t="shared" si="2"/>
        <v>#DIV/0!</v>
      </c>
    </row>
    <row r="34" spans="1:17" x14ac:dyDescent="0.3">
      <c r="A34" s="12">
        <v>31</v>
      </c>
      <c r="B34" s="13"/>
      <c r="C34" s="22"/>
      <c r="D34" s="14"/>
      <c r="E34" s="14">
        <f>J34*0.5</f>
        <v>0</v>
      </c>
      <c r="F34" s="14"/>
      <c r="G34" s="14"/>
      <c r="H34" s="14"/>
      <c r="I34" s="14"/>
      <c r="J34" s="15">
        <f t="shared" si="0"/>
        <v>0</v>
      </c>
      <c r="K34" s="23"/>
      <c r="L34" s="17"/>
      <c r="M34" s="31"/>
      <c r="N34" s="18">
        <f t="shared" si="1"/>
        <v>0</v>
      </c>
      <c r="O34" s="23"/>
      <c r="P34" s="20">
        <f>SUM(F34:I34,L34:M34,O34) + COUNT(L34:M34,F34:I34,O34) * D34</f>
        <v>0</v>
      </c>
      <c r="Q34" s="21" t="e">
        <f t="shared" si="2"/>
        <v>#DIV/0!</v>
      </c>
    </row>
  </sheetData>
  <sortState xmlns:xlrd2="http://schemas.microsoft.com/office/spreadsheetml/2017/richdata2" ref="B4:Q29">
    <sortCondition descending="1" ref="O4:O29"/>
  </sortState>
  <mergeCells count="3">
    <mergeCell ref="B1:Q1"/>
    <mergeCell ref="D2:J2"/>
    <mergeCell ref="L2:N2"/>
  </mergeCells>
  <phoneticPr fontId="5" type="noConversion"/>
  <conditionalFormatting sqref="F4:I34">
    <cfRule type="cellIs" dxfId="10" priority="1" operator="between">
      <formula>200</formula>
      <formula>219</formula>
    </cfRule>
    <cfRule type="cellIs" dxfId="9" priority="2" operator="between">
      <formula>220</formula>
      <formula>249</formula>
    </cfRule>
    <cfRule type="cellIs" dxfId="8" priority="3" operator="greaterThan">
      <formula>250</formula>
    </cfRule>
  </conditionalFormatting>
  <conditionalFormatting sqref="L4:M34">
    <cfRule type="cellIs" dxfId="7" priority="6" operator="equal">
      <formula>300</formula>
    </cfRule>
    <cfRule type="cellIs" dxfId="6" priority="7" operator="between">
      <formula>200</formula>
      <formula>219</formula>
    </cfRule>
    <cfRule type="cellIs" dxfId="5" priority="8" operator="between">
      <formula>220</formula>
      <formula>249</formula>
    </cfRule>
    <cfRule type="cellIs" dxfId="4" priority="9" operator="greaterThan">
      <formula>250</formula>
    </cfRule>
  </conditionalFormatting>
  <conditionalFormatting sqref="O4:O34">
    <cfRule type="cellIs" dxfId="3" priority="4" operator="greaterThan">
      <formula>250</formula>
    </cfRule>
    <cfRule type="cellIs" dxfId="2" priority="5" operator="equal">
      <formula>300</formula>
    </cfRule>
    <cfRule type="cellIs" dxfId="1" priority="10" operator="between">
      <formula>200</formula>
      <formula>219</formula>
    </cfRule>
    <cfRule type="cellIs" dxfId="0" priority="11" operator="between">
      <formula>220</formula>
      <formula>249</formula>
    </cfRule>
  </conditionalFormatting>
  <pageMargins left="0.7" right="0.7" top="0.75" bottom="0.75" header="0.3" footer="0.3"/>
  <pageSetup paperSize="9" orientation="portrait" verticalDpi="0" r:id="rId1"/>
  <ignoredErrors>
    <ignoredError sqref="Q3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 Jaroš</dc:creator>
  <cp:lastModifiedBy>Šimon Jaroš</cp:lastModifiedBy>
  <dcterms:created xsi:type="dcterms:W3CDTF">2025-12-21T22:43:14Z</dcterms:created>
  <dcterms:modified xsi:type="dcterms:W3CDTF">2025-12-23T21:21:03Z</dcterms:modified>
</cp:coreProperties>
</file>